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úš\Documents\EXCEL\tokopah.sk\Blog\31\"/>
    </mc:Choice>
  </mc:AlternateContent>
  <xr:revisionPtr revIDLastSave="0" documentId="13_ncr:1_{A57CFB9A-5E38-47DE-9D8C-32253DA46BA6}" xr6:coauthVersionLast="47" xr6:coauthVersionMax="47" xr10:uidLastSave="{00000000-0000-0000-0000-000000000000}"/>
  <bookViews>
    <workbookView xWindow="-110" yWindow="-110" windowWidth="19420" windowHeight="10300" xr2:uid="{DEE59E2D-3F05-4A73-8020-51F8F0AFC6AA}"/>
  </bookViews>
  <sheets>
    <sheet name="Hárok2" sheetId="4" r:id="rId1"/>
    <sheet name="Hárok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H5" i="4"/>
  <c r="C33" i="4"/>
  <c r="H6" i="4"/>
  <c r="C34" i="4"/>
  <c r="H7" i="4"/>
  <c r="C35" i="4"/>
  <c r="H8" i="4"/>
  <c r="H3" i="4"/>
  <c r="C36" i="4"/>
  <c r="C37" i="4"/>
  <c r="H2" i="4"/>
  <c r="C38" i="4"/>
  <c r="H4" i="4"/>
  <c r="E38" i="4"/>
  <c r="E34" i="4"/>
  <c r="D38" i="4"/>
  <c r="D34" i="4"/>
  <c r="E37" i="4"/>
  <c r="D33" i="4"/>
  <c r="E33" i="4"/>
  <c r="E36" i="4"/>
  <c r="E32" i="4"/>
  <c r="D36" i="4"/>
  <c r="E35" i="4"/>
  <c r="D37" i="4"/>
  <c r="D32" i="4"/>
  <c r="D35" i="4"/>
</calcChain>
</file>

<file path=xl/sharedStrings.xml><?xml version="1.0" encoding="utf-8"?>
<sst xmlns="http://schemas.openxmlformats.org/spreadsheetml/2006/main" count="16" uniqueCount="14">
  <si>
    <t>Predaj</t>
  </si>
  <si>
    <t>Dátum</t>
  </si>
  <si>
    <t>Prognóza(Predaj)</t>
  </si>
  <si>
    <t>Dolná hranica spoľahlivosti(Predaj)</t>
  </si>
  <si>
    <t>Horná hranica spoľahlivosti(Predaj)</t>
  </si>
  <si>
    <t>Štatistika</t>
  </si>
  <si>
    <t>Hodnota</t>
  </si>
  <si>
    <t>Alpha</t>
  </si>
  <si>
    <t>Beta</t>
  </si>
  <si>
    <t>Gamma</t>
  </si>
  <si>
    <t>MASE</t>
  </si>
  <si>
    <t>SMAPE</t>
  </si>
  <si>
    <t>MAE</t>
  </si>
  <si>
    <t>RMSE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</si>
</sst>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b/>
      <u val="singleAccounting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DDC5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3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4" fontId="0" fillId="0" borderId="0" xfId="0" applyNumberFormat="1"/>
  </cellXfs>
  <cellStyles count="1">
    <cellStyle name="Normálna" xfId="0" builtinId="0"/>
  </cellStyles>
  <dxfs count="4">
    <dxf>
      <numFmt numFmtId="4" formatCode="#,##0.00"/>
    </dxf>
    <dxf>
      <numFmt numFmtId="2" formatCode="0.00"/>
    </dxf>
    <dxf>
      <numFmt numFmtId="2" formatCode="0.00"/>
    </dxf>
    <dxf>
      <numFmt numFmtId="19" formatCode="d/m/yyyy"/>
    </dxf>
  </dxfs>
  <tableStyles count="0" defaultTableStyle="TableStyleMedium2" defaultPivotStyle="PivotStyleLight16"/>
  <colors>
    <mruColors>
      <color rgb="FFFDDC5C"/>
      <color rgb="FFCFB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Hárok2!$B$1</c:f>
              <c:strCache>
                <c:ptCount val="1"/>
                <c:pt idx="0">
                  <c:v>Predaj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Hárok2!$B$2:$B$38</c:f>
              <c:numCache>
                <c:formatCode>General</c:formatCode>
                <c:ptCount val="37"/>
                <c:pt idx="0">
                  <c:v>2245</c:v>
                </c:pt>
                <c:pt idx="1">
                  <c:v>956</c:v>
                </c:pt>
                <c:pt idx="2">
                  <c:v>3256</c:v>
                </c:pt>
                <c:pt idx="3">
                  <c:v>2857</c:v>
                </c:pt>
                <c:pt idx="4">
                  <c:v>1758</c:v>
                </c:pt>
                <c:pt idx="5">
                  <c:v>2679</c:v>
                </c:pt>
                <c:pt idx="6">
                  <c:v>2257</c:v>
                </c:pt>
                <c:pt idx="7">
                  <c:v>2112</c:v>
                </c:pt>
                <c:pt idx="8">
                  <c:v>3926</c:v>
                </c:pt>
                <c:pt idx="9">
                  <c:v>4126</c:v>
                </c:pt>
                <c:pt idx="10">
                  <c:v>4964</c:v>
                </c:pt>
                <c:pt idx="11">
                  <c:v>5626</c:v>
                </c:pt>
                <c:pt idx="12">
                  <c:v>3245</c:v>
                </c:pt>
                <c:pt idx="13">
                  <c:v>2356</c:v>
                </c:pt>
                <c:pt idx="14">
                  <c:v>4256</c:v>
                </c:pt>
                <c:pt idx="15">
                  <c:v>3857</c:v>
                </c:pt>
                <c:pt idx="16">
                  <c:v>2258</c:v>
                </c:pt>
                <c:pt idx="17">
                  <c:v>3479</c:v>
                </c:pt>
                <c:pt idx="18">
                  <c:v>2657</c:v>
                </c:pt>
                <c:pt idx="19">
                  <c:v>2912</c:v>
                </c:pt>
                <c:pt idx="20">
                  <c:v>4926</c:v>
                </c:pt>
                <c:pt idx="21">
                  <c:v>4926</c:v>
                </c:pt>
                <c:pt idx="22">
                  <c:v>6064</c:v>
                </c:pt>
                <c:pt idx="23">
                  <c:v>7326</c:v>
                </c:pt>
                <c:pt idx="24">
                  <c:v>3178</c:v>
                </c:pt>
                <c:pt idx="25">
                  <c:v>3993</c:v>
                </c:pt>
                <c:pt idx="26">
                  <c:v>2003</c:v>
                </c:pt>
                <c:pt idx="27">
                  <c:v>3478</c:v>
                </c:pt>
                <c:pt idx="28">
                  <c:v>2258</c:v>
                </c:pt>
                <c:pt idx="29">
                  <c:v>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3-4133-8762-6B90CD2E4F7B}"/>
            </c:ext>
          </c:extLst>
        </c:ser>
        <c:ser>
          <c:idx val="1"/>
          <c:order val="1"/>
          <c:tx>
            <c:strRef>
              <c:f>Hárok2!$C$1</c:f>
              <c:strCache>
                <c:ptCount val="1"/>
                <c:pt idx="0">
                  <c:v>Prognóza(Predaj)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Hárok2!$A$2:$A$38</c:f>
              <c:numCache>
                <c:formatCode>m/d/yyyy</c:formatCode>
                <c:ptCount val="3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46387</c:v>
                </c:pt>
              </c:numCache>
            </c:numRef>
          </c:cat>
          <c:val>
            <c:numRef>
              <c:f>Hárok2!$C$2:$C$38</c:f>
              <c:numCache>
                <c:formatCode>General</c:formatCode>
                <c:ptCount val="37"/>
                <c:pt idx="29">
                  <c:v>3479</c:v>
                </c:pt>
                <c:pt idx="30">
                  <c:v>3175.272945579497</c:v>
                </c:pt>
                <c:pt idx="31">
                  <c:v>3218.6575935310366</c:v>
                </c:pt>
                <c:pt idx="32">
                  <c:v>5181.4096893544674</c:v>
                </c:pt>
                <c:pt idx="33">
                  <c:v>5297.08015203993</c:v>
                </c:pt>
                <c:pt idx="34">
                  <c:v>6298.5498709238391</c:v>
                </c:pt>
                <c:pt idx="35">
                  <c:v>6858.3376736332539</c:v>
                </c:pt>
                <c:pt idx="36">
                  <c:v>4340.1970470647484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3-4133-8762-6B90CD2E4F7B}"/>
            </c:ext>
          </c:extLst>
        </c:ser>
        <c:ser>
          <c:idx val="2"/>
          <c:order val="2"/>
          <c:tx>
            <c:strRef>
              <c:f>Hárok2!$D$1</c:f>
              <c:strCache>
                <c:ptCount val="1"/>
                <c:pt idx="0">
                  <c:v>Dolná hranica spoľahlivosti(Predaj)</c:v>
                </c:pt>
              </c:strCache>
            </c:strRef>
          </c:tx>
          <c:spPr>
            <a:ln w="127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Hárok2!$A$2:$A$38</c:f>
              <c:numCache>
                <c:formatCode>m/d/yyyy</c:formatCode>
                <c:ptCount val="3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46387</c:v>
                </c:pt>
              </c:numCache>
            </c:numRef>
          </c:cat>
          <c:val>
            <c:numRef>
              <c:f>Hárok2!$D$2:$D$38</c:f>
              <c:numCache>
                <c:formatCode>General</c:formatCode>
                <c:ptCount val="37"/>
                <c:pt idx="29" formatCode="0.00">
                  <c:v>3479</c:v>
                </c:pt>
                <c:pt idx="30" formatCode="0.00">
                  <c:v>2705.8658590294613</c:v>
                </c:pt>
                <c:pt idx="31" formatCode="0.00">
                  <c:v>2749.2483946538641</c:v>
                </c:pt>
                <c:pt idx="32" formatCode="0.00">
                  <c:v>4711.9967352525218</c:v>
                </c:pt>
                <c:pt idx="33" formatCode="0.00">
                  <c:v>4827.6613304594166</c:v>
                </c:pt>
                <c:pt idx="34" formatCode="0.00">
                  <c:v>5829.1226003030297</c:v>
                </c:pt>
                <c:pt idx="35" formatCode="0.00">
                  <c:v>6388.8989031741721</c:v>
                </c:pt>
                <c:pt idx="36" formatCode="0.00">
                  <c:v>3870.7437413342886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3-4133-8762-6B90CD2E4F7B}"/>
            </c:ext>
          </c:extLst>
        </c:ser>
        <c:ser>
          <c:idx val="3"/>
          <c:order val="3"/>
          <c:tx>
            <c:strRef>
              <c:f>Hárok2!$E$1</c:f>
              <c:strCache>
                <c:ptCount val="1"/>
                <c:pt idx="0">
                  <c:v>Horná hranica spoľahlivosti(Predaj)</c:v>
                </c:pt>
              </c:strCache>
            </c:strRef>
          </c:tx>
          <c:spPr>
            <a:ln w="127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Hárok2!$A$2:$A$38</c:f>
              <c:numCache>
                <c:formatCode>m/d/yyyy</c:formatCode>
                <c:ptCount val="3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46387</c:v>
                </c:pt>
              </c:numCache>
            </c:numRef>
          </c:cat>
          <c:val>
            <c:numRef>
              <c:f>Hárok2!$E$2:$E$38</c:f>
              <c:numCache>
                <c:formatCode>General</c:formatCode>
                <c:ptCount val="37"/>
                <c:pt idx="29" formatCode="0.00">
                  <c:v>3479</c:v>
                </c:pt>
                <c:pt idx="30" formatCode="0.00">
                  <c:v>3644.6800321295327</c:v>
                </c:pt>
                <c:pt idx="31" formatCode="0.00">
                  <c:v>3688.066792408209</c:v>
                </c:pt>
                <c:pt idx="32" formatCode="0.00">
                  <c:v>5650.8226434564131</c:v>
                </c:pt>
                <c:pt idx="33" formatCode="0.00">
                  <c:v>5766.4989736204434</c:v>
                </c:pt>
                <c:pt idx="34" formatCode="0.00">
                  <c:v>6767.9771415446485</c:v>
                </c:pt>
                <c:pt idx="35" formatCode="0.00">
                  <c:v>7327.7764440923356</c:v>
                </c:pt>
                <c:pt idx="36" formatCode="0.00">
                  <c:v>4809.6503527952082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43-4133-8762-6B90CD2E4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73391"/>
        <c:axId val="51369071"/>
      </c:lineChart>
      <c:catAx>
        <c:axId val="51373391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1369071"/>
        <c:crosses val="autoZero"/>
        <c:auto val="1"/>
        <c:lblAlgn val="ctr"/>
        <c:lblOffset val="100"/>
        <c:noMultiLvlLbl val="0"/>
      </c:catAx>
      <c:valAx>
        <c:axId val="5136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1373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1847849</xdr:colOff>
      <xdr:row>1</xdr:row>
      <xdr:rowOff>126999</xdr:rowOff>
    </xdr:from>
    <xdr:to>
      <xdr:col>11</xdr:col>
      <xdr:colOff>250824</xdr:colOff>
      <xdr:row>20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3DB1FDD-BAED-24FE-D604-62C9DE45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B8EAF1-FF7F-4253-8FD6-20BE4AFE4C4D}" name="Tabuľka3" displayName="Tabuľka3" ref="A1:E38" totalsRowShown="0">
  <autoFilter ref="A1:E38" xr:uid="{42B8EAF1-FF7F-4253-8FD6-20BE4AFE4C4D}"/>
  <tableColumns count="5">
    <tableColumn id="1" xr3:uid="{3186B257-6E7A-485A-89A3-8F8120317264}" name="Dátum" dataDxfId="3"/>
    <tableColumn id="2" xr3:uid="{95AF1807-627A-410D-A18D-0E3576A1B4F6}" name="Predaj"/>
    <tableColumn id="3" xr3:uid="{D3BFF953-93F0-4D54-B9E0-9D0282356955}" name="Prognóza(Predaj)">
      <calculatedColumnFormula>_xlfn.FORECAST.ETS(A2,$B$2:$B$31,$A$2:$A$31,1,1)</calculatedColumnFormula>
    </tableColumn>
    <tableColumn id="4" xr3:uid="{5BF75364-9343-48FE-B309-F87471DADAAA}" name="Dolná hranica spoľahlivosti(Predaj)" dataDxfId="2">
      <calculatedColumnFormula>C2-_xlfn.FORECAST.ETS.CONFINT(A2,$B$2:$B$31,$A$2:$A$31,0.5,1,1)</calculatedColumnFormula>
    </tableColumn>
    <tableColumn id="5" xr3:uid="{FCA90536-CDF3-4784-AC94-721E9DDF6C1B}" name="Horná hranica spoľahlivosti(Predaj)" dataDxfId="1">
      <calculatedColumnFormula>C2+_xlfn.FORECAST.ETS.CONFINT(A2,$B$2:$B$31,$A$2:$A$31,0.5,1,1)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AF185A-04E9-4ED4-BC97-0E8BD130409A}" name="Tabuľka4" displayName="Tabuľka4" ref="G1:H8" totalsRowShown="0">
  <autoFilter ref="G1:H8" xr:uid="{C5AF185A-04E9-4ED4-BC97-0E8BD130409A}"/>
  <tableColumns count="2">
    <tableColumn id="1" xr3:uid="{4F1568EC-4463-484F-B7A8-A7CE067724DD}" name="Štatistika"/>
    <tableColumn id="2" xr3:uid="{5509A233-17DF-469A-9B4F-55E0A53A169D}" name="Hodno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2620-876A-41F9-B13B-73BE33863DC6}">
  <dimension ref="A1:H38"/>
  <sheetViews>
    <sheetView tabSelected="1" workbookViewId="0">
      <selection activeCell="D13" sqref="D13"/>
    </sheetView>
  </sheetViews>
  <sheetFormatPr defaultRowHeight="14.5" x14ac:dyDescent="0.35"/>
  <cols>
    <col min="1" max="1" width="9.90625" bestFit="1" customWidth="1"/>
    <col min="2" max="2" width="8.81640625" bestFit="1" customWidth="1"/>
    <col min="3" max="3" width="17" customWidth="1"/>
    <col min="4" max="4" width="32.1796875" customWidth="1"/>
    <col min="5" max="5" width="32.26953125" customWidth="1"/>
    <col min="7" max="7" width="10.81640625" customWidth="1"/>
    <col min="8" max="8" width="9.90625" customWidth="1"/>
  </cols>
  <sheetData>
    <row r="1" spans="1:8" x14ac:dyDescent="0.35">
      <c r="A1" t="s">
        <v>1</v>
      </c>
      <c r="B1" t="s">
        <v>0</v>
      </c>
      <c r="C1" t="s">
        <v>2</v>
      </c>
      <c r="D1" t="s">
        <v>3</v>
      </c>
      <c r="E1" t="s">
        <v>4</v>
      </c>
      <c r="G1" t="s">
        <v>5</v>
      </c>
      <c r="H1" t="s">
        <v>6</v>
      </c>
    </row>
    <row r="2" spans="1:8" x14ac:dyDescent="0.35">
      <c r="A2" s="5">
        <v>45292</v>
      </c>
      <c r="B2">
        <v>2245</v>
      </c>
      <c r="G2" t="s">
        <v>7</v>
      </c>
      <c r="H2" s="7">
        <f>_xlfn.FORECAST.ETS.STAT($B$2:$B$31,$A$2:$A$31,1,1,1)</f>
        <v>2E-3</v>
      </c>
    </row>
    <row r="3" spans="1:8" x14ac:dyDescent="0.35">
      <c r="A3" s="5">
        <v>45323</v>
      </c>
      <c r="B3">
        <v>956</v>
      </c>
      <c r="G3" t="s">
        <v>8</v>
      </c>
      <c r="H3" s="7">
        <f>_xlfn.FORECAST.ETS.STAT($B$2:$B$31,$A$2:$A$31,2,1,1)</f>
        <v>1E-3</v>
      </c>
    </row>
    <row r="4" spans="1:8" x14ac:dyDescent="0.35">
      <c r="A4" s="5">
        <v>45352</v>
      </c>
      <c r="B4">
        <v>3256</v>
      </c>
      <c r="G4" t="s">
        <v>9</v>
      </c>
      <c r="H4" s="7">
        <f>_xlfn.FORECAST.ETS.STAT($B$2:$B$31,$A$2:$A$31,3,1,1)</f>
        <v>0.125</v>
      </c>
    </row>
    <row r="5" spans="1:8" x14ac:dyDescent="0.35">
      <c r="A5" s="5">
        <v>45383</v>
      </c>
      <c r="B5">
        <v>2857</v>
      </c>
      <c r="G5" t="s">
        <v>10</v>
      </c>
      <c r="H5" s="7">
        <f>_xlfn.FORECAST.ETS.STAT($B$2:$B$31,$A$2:$A$31,4,1,1)</f>
        <v>0.7131107961763351</v>
      </c>
    </row>
    <row r="6" spans="1:8" x14ac:dyDescent="0.35">
      <c r="A6" s="5">
        <v>45413</v>
      </c>
      <c r="B6">
        <v>1758</v>
      </c>
      <c r="G6" t="s">
        <v>11</v>
      </c>
      <c r="H6" s="7">
        <f>_xlfn.FORECAST.ETS.STAT($B$2:$B$31,$A$2:$A$31,5,1,1)</f>
        <v>0.20865682091270679</v>
      </c>
    </row>
    <row r="7" spans="1:8" x14ac:dyDescent="0.35">
      <c r="A7" s="5">
        <v>45444</v>
      </c>
      <c r="B7">
        <v>2679</v>
      </c>
      <c r="G7" t="s">
        <v>12</v>
      </c>
      <c r="H7" s="7">
        <f>_xlfn.FORECAST.ETS.STAT($B$2:$B$31,$A$2:$A$31,6,1,1)</f>
        <v>775.10948774978351</v>
      </c>
    </row>
    <row r="8" spans="1:8" x14ac:dyDescent="0.35">
      <c r="A8" s="5">
        <v>45474</v>
      </c>
      <c r="B8">
        <v>2257</v>
      </c>
      <c r="G8" t="s">
        <v>13</v>
      </c>
      <c r="H8" s="7">
        <f>_xlfn.FORECAST.ETS.STAT($B$2:$B$31,$A$2:$A$31,7,1,1)</f>
        <v>1018.0903995018264</v>
      </c>
    </row>
    <row r="9" spans="1:8" x14ac:dyDescent="0.35">
      <c r="A9" s="5">
        <v>45505</v>
      </c>
      <c r="B9">
        <v>2112</v>
      </c>
    </row>
    <row r="10" spans="1:8" x14ac:dyDescent="0.35">
      <c r="A10" s="5">
        <v>45536</v>
      </c>
      <c r="B10">
        <v>3926</v>
      </c>
    </row>
    <row r="11" spans="1:8" x14ac:dyDescent="0.35">
      <c r="A11" s="5">
        <v>45566</v>
      </c>
      <c r="B11">
        <v>4126</v>
      </c>
    </row>
    <row r="12" spans="1:8" x14ac:dyDescent="0.35">
      <c r="A12" s="5">
        <v>45597</v>
      </c>
      <c r="B12">
        <v>4964</v>
      </c>
    </row>
    <row r="13" spans="1:8" x14ac:dyDescent="0.35">
      <c r="A13" s="5">
        <v>45627</v>
      </c>
      <c r="B13">
        <v>5626</v>
      </c>
    </row>
    <row r="14" spans="1:8" x14ac:dyDescent="0.35">
      <c r="A14" s="5">
        <v>45658</v>
      </c>
      <c r="B14">
        <v>3245</v>
      </c>
    </row>
    <row r="15" spans="1:8" x14ac:dyDescent="0.35">
      <c r="A15" s="5">
        <v>45689</v>
      </c>
      <c r="B15">
        <v>2356</v>
      </c>
    </row>
    <row r="16" spans="1:8" x14ac:dyDescent="0.35">
      <c r="A16" s="5">
        <v>45717</v>
      </c>
      <c r="B16">
        <v>4256</v>
      </c>
    </row>
    <row r="17" spans="1:5" x14ac:dyDescent="0.35">
      <c r="A17" s="5">
        <v>45748</v>
      </c>
      <c r="B17">
        <v>3857</v>
      </c>
    </row>
    <row r="18" spans="1:5" x14ac:dyDescent="0.35">
      <c r="A18" s="5">
        <v>45778</v>
      </c>
      <c r="B18">
        <v>2258</v>
      </c>
    </row>
    <row r="19" spans="1:5" x14ac:dyDescent="0.35">
      <c r="A19" s="5">
        <v>45809</v>
      </c>
      <c r="B19">
        <v>3479</v>
      </c>
    </row>
    <row r="20" spans="1:5" x14ac:dyDescent="0.35">
      <c r="A20" s="5">
        <v>45839</v>
      </c>
      <c r="B20">
        <v>2657</v>
      </c>
    </row>
    <row r="21" spans="1:5" x14ac:dyDescent="0.35">
      <c r="A21" s="5">
        <v>45870</v>
      </c>
      <c r="B21">
        <v>2912</v>
      </c>
    </row>
    <row r="22" spans="1:5" x14ac:dyDescent="0.35">
      <c r="A22" s="5">
        <v>45901</v>
      </c>
      <c r="B22">
        <v>4926</v>
      </c>
    </row>
    <row r="23" spans="1:5" x14ac:dyDescent="0.35">
      <c r="A23" s="5">
        <v>45931</v>
      </c>
      <c r="B23">
        <v>4926</v>
      </c>
    </row>
    <row r="24" spans="1:5" x14ac:dyDescent="0.35">
      <c r="A24" s="5">
        <v>45962</v>
      </c>
      <c r="B24">
        <v>6064</v>
      </c>
    </row>
    <row r="25" spans="1:5" x14ac:dyDescent="0.35">
      <c r="A25" s="5">
        <v>45992</v>
      </c>
      <c r="B25">
        <v>7326</v>
      </c>
    </row>
    <row r="26" spans="1:5" x14ac:dyDescent="0.35">
      <c r="A26" s="5">
        <v>46023</v>
      </c>
      <c r="B26">
        <v>3178</v>
      </c>
    </row>
    <row r="27" spans="1:5" x14ac:dyDescent="0.35">
      <c r="A27" s="5">
        <v>46054</v>
      </c>
      <c r="B27">
        <v>3993</v>
      </c>
    </row>
    <row r="28" spans="1:5" x14ac:dyDescent="0.35">
      <c r="A28" s="5">
        <v>46082</v>
      </c>
      <c r="B28">
        <v>2003</v>
      </c>
    </row>
    <row r="29" spans="1:5" x14ac:dyDescent="0.35">
      <c r="A29" s="5">
        <v>46113</v>
      </c>
      <c r="B29">
        <v>3478</v>
      </c>
    </row>
    <row r="30" spans="1:5" x14ac:dyDescent="0.35">
      <c r="A30" s="5">
        <v>46143</v>
      </c>
      <c r="B30">
        <v>2258</v>
      </c>
    </row>
    <row r="31" spans="1:5" x14ac:dyDescent="0.35">
      <c r="A31" s="5">
        <v>46174</v>
      </c>
      <c r="B31">
        <v>3479</v>
      </c>
      <c r="C31">
        <v>3479</v>
      </c>
      <c r="D31" s="6">
        <v>3479</v>
      </c>
      <c r="E31" s="6">
        <v>3479</v>
      </c>
    </row>
    <row r="32" spans="1:5" x14ac:dyDescent="0.35">
      <c r="A32" s="5">
        <v>46204</v>
      </c>
      <c r="C32">
        <f t="shared" ref="C32:C38" si="0">_xlfn.FORECAST.ETS(A32,$B$2:$B$31,$A$2:$A$31,1,1)</f>
        <v>3175.272945579497</v>
      </c>
      <c r="D32" s="6">
        <f t="shared" ref="D32:D38" si="1">C32-_xlfn.FORECAST.ETS.CONFINT(A32,$B$2:$B$31,$A$2:$A$31,0.5,1,1)</f>
        <v>2705.8658590294613</v>
      </c>
      <c r="E32" s="6">
        <f t="shared" ref="E32:E38" si="2">C32+_xlfn.FORECAST.ETS.CONFINT(A32,$B$2:$B$31,$A$2:$A$31,0.5,1,1)</f>
        <v>3644.6800321295327</v>
      </c>
    </row>
    <row r="33" spans="1:5" x14ac:dyDescent="0.35">
      <c r="A33" s="5">
        <v>46235</v>
      </c>
      <c r="C33">
        <f t="shared" si="0"/>
        <v>3218.6575935310366</v>
      </c>
      <c r="D33" s="6">
        <f t="shared" si="1"/>
        <v>2749.2483946538641</v>
      </c>
      <c r="E33" s="6">
        <f t="shared" si="2"/>
        <v>3688.066792408209</v>
      </c>
    </row>
    <row r="34" spans="1:5" x14ac:dyDescent="0.35">
      <c r="A34" s="5">
        <v>46266</v>
      </c>
      <c r="C34">
        <f t="shared" si="0"/>
        <v>5181.4096893544674</v>
      </c>
      <c r="D34" s="6">
        <f t="shared" si="1"/>
        <v>4711.9967352525218</v>
      </c>
      <c r="E34" s="6">
        <f t="shared" si="2"/>
        <v>5650.8226434564131</v>
      </c>
    </row>
    <row r="35" spans="1:5" x14ac:dyDescent="0.35">
      <c r="A35" s="5">
        <v>46296</v>
      </c>
      <c r="C35">
        <f t="shared" si="0"/>
        <v>5297.08015203993</v>
      </c>
      <c r="D35" s="6">
        <f t="shared" si="1"/>
        <v>4827.6613304594166</v>
      </c>
      <c r="E35" s="6">
        <f t="shared" si="2"/>
        <v>5766.4989736204434</v>
      </c>
    </row>
    <row r="36" spans="1:5" x14ac:dyDescent="0.35">
      <c r="A36" s="5">
        <v>46327</v>
      </c>
      <c r="C36">
        <f t="shared" si="0"/>
        <v>6298.5498709238391</v>
      </c>
      <c r="D36" s="6">
        <f t="shared" si="1"/>
        <v>5829.1226003030297</v>
      </c>
      <c r="E36" s="6">
        <f t="shared" si="2"/>
        <v>6767.9771415446485</v>
      </c>
    </row>
    <row r="37" spans="1:5" x14ac:dyDescent="0.35">
      <c r="A37" s="5">
        <v>46357</v>
      </c>
      <c r="C37">
        <f t="shared" si="0"/>
        <v>6858.3376736332539</v>
      </c>
      <c r="D37" s="6">
        <f t="shared" si="1"/>
        <v>6388.8989031741721</v>
      </c>
      <c r="E37" s="6">
        <f t="shared" si="2"/>
        <v>7327.7764440923356</v>
      </c>
    </row>
    <row r="38" spans="1:5" x14ac:dyDescent="0.35">
      <c r="A38" s="5">
        <v>46387</v>
      </c>
      <c r="C38">
        <f t="shared" si="0"/>
        <v>4340.1970470647484</v>
      </c>
      <c r="D38" s="6">
        <f t="shared" si="1"/>
        <v>3870.7437413342886</v>
      </c>
      <c r="E38" s="6">
        <f t="shared" si="2"/>
        <v>4809.6503527952082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C637-06BE-4B45-AF5D-3210D1A25629}">
  <dimension ref="B1:C37"/>
  <sheetViews>
    <sheetView showGridLines="0" workbookViewId="0">
      <selection activeCell="B1" sqref="B1:C1048576"/>
    </sheetView>
  </sheetViews>
  <sheetFormatPr defaultRowHeight="14.5" x14ac:dyDescent="0.35"/>
  <cols>
    <col min="1" max="1" width="8.7265625" style="1"/>
    <col min="2" max="2" width="11.6328125" style="1" customWidth="1"/>
    <col min="3" max="3" width="12.7265625" style="1" customWidth="1"/>
    <col min="4" max="16384" width="8.7265625" style="1"/>
  </cols>
  <sheetData>
    <row r="1" spans="2:3" ht="16" x14ac:dyDescent="0.5">
      <c r="B1" s="4" t="s">
        <v>1</v>
      </c>
      <c r="C1" s="4" t="s">
        <v>0</v>
      </c>
    </row>
    <row r="2" spans="2:3" x14ac:dyDescent="0.35">
      <c r="B2" s="2">
        <v>45292</v>
      </c>
      <c r="C2" s="1">
        <v>2245</v>
      </c>
    </row>
    <row r="3" spans="2:3" x14ac:dyDescent="0.35">
      <c r="B3" s="2">
        <v>45323</v>
      </c>
      <c r="C3" s="1">
        <v>956</v>
      </c>
    </row>
    <row r="4" spans="2:3" x14ac:dyDescent="0.35">
      <c r="B4" s="2">
        <v>45352</v>
      </c>
      <c r="C4" s="1">
        <v>3256</v>
      </c>
    </row>
    <row r="5" spans="2:3" x14ac:dyDescent="0.35">
      <c r="B5" s="2">
        <v>45383</v>
      </c>
      <c r="C5" s="1">
        <v>2857</v>
      </c>
    </row>
    <row r="6" spans="2:3" x14ac:dyDescent="0.35">
      <c r="B6" s="2">
        <v>45413</v>
      </c>
      <c r="C6" s="1">
        <v>1758</v>
      </c>
    </row>
    <row r="7" spans="2:3" x14ac:dyDescent="0.35">
      <c r="B7" s="2">
        <v>45444</v>
      </c>
      <c r="C7" s="1">
        <v>2679</v>
      </c>
    </row>
    <row r="8" spans="2:3" x14ac:dyDescent="0.35">
      <c r="B8" s="2">
        <v>45474</v>
      </c>
      <c r="C8" s="1">
        <v>2257</v>
      </c>
    </row>
    <row r="9" spans="2:3" x14ac:dyDescent="0.35">
      <c r="B9" s="2">
        <v>45505</v>
      </c>
      <c r="C9" s="1">
        <v>2112</v>
      </c>
    </row>
    <row r="10" spans="2:3" x14ac:dyDescent="0.35">
      <c r="B10" s="2">
        <v>45536</v>
      </c>
      <c r="C10" s="1">
        <v>3926</v>
      </c>
    </row>
    <row r="11" spans="2:3" x14ac:dyDescent="0.35">
      <c r="B11" s="2">
        <v>45566</v>
      </c>
      <c r="C11" s="1">
        <v>4126</v>
      </c>
    </row>
    <row r="12" spans="2:3" x14ac:dyDescent="0.35">
      <c r="B12" s="2">
        <v>45597</v>
      </c>
      <c r="C12" s="1">
        <v>4964</v>
      </c>
    </row>
    <row r="13" spans="2:3" x14ac:dyDescent="0.35">
      <c r="B13" s="2">
        <v>45627</v>
      </c>
      <c r="C13" s="1">
        <v>5626</v>
      </c>
    </row>
    <row r="14" spans="2:3" x14ac:dyDescent="0.35">
      <c r="B14" s="2">
        <v>45658</v>
      </c>
      <c r="C14" s="3">
        <v>3245</v>
      </c>
    </row>
    <row r="15" spans="2:3" x14ac:dyDescent="0.35">
      <c r="B15" s="2">
        <v>45689</v>
      </c>
      <c r="C15" s="3">
        <v>2356</v>
      </c>
    </row>
    <row r="16" spans="2:3" x14ac:dyDescent="0.35">
      <c r="B16" s="2">
        <v>45717</v>
      </c>
      <c r="C16" s="3">
        <v>4256</v>
      </c>
    </row>
    <row r="17" spans="2:3" x14ac:dyDescent="0.35">
      <c r="B17" s="2">
        <v>45748</v>
      </c>
      <c r="C17" s="3">
        <v>3857</v>
      </c>
    </row>
    <row r="18" spans="2:3" x14ac:dyDescent="0.35">
      <c r="B18" s="2">
        <v>45778</v>
      </c>
      <c r="C18" s="3">
        <v>2258</v>
      </c>
    </row>
    <row r="19" spans="2:3" x14ac:dyDescent="0.35">
      <c r="B19" s="2">
        <v>45809</v>
      </c>
      <c r="C19" s="3">
        <v>3479</v>
      </c>
    </row>
    <row r="20" spans="2:3" x14ac:dyDescent="0.35">
      <c r="B20" s="2">
        <v>45839</v>
      </c>
      <c r="C20" s="3">
        <v>2657</v>
      </c>
    </row>
    <row r="21" spans="2:3" x14ac:dyDescent="0.35">
      <c r="B21" s="2">
        <v>45870</v>
      </c>
      <c r="C21" s="3">
        <v>2912</v>
      </c>
    </row>
    <row r="22" spans="2:3" x14ac:dyDescent="0.35">
      <c r="B22" s="2">
        <v>45901</v>
      </c>
      <c r="C22" s="3">
        <v>4926</v>
      </c>
    </row>
    <row r="23" spans="2:3" x14ac:dyDescent="0.35">
      <c r="B23" s="2">
        <v>45931</v>
      </c>
      <c r="C23" s="3">
        <v>4926</v>
      </c>
    </row>
    <row r="24" spans="2:3" x14ac:dyDescent="0.35">
      <c r="B24" s="2">
        <v>45962</v>
      </c>
      <c r="C24" s="3">
        <v>6064</v>
      </c>
    </row>
    <row r="25" spans="2:3" x14ac:dyDescent="0.35">
      <c r="B25" s="2">
        <v>45992</v>
      </c>
      <c r="C25" s="3">
        <v>7326</v>
      </c>
    </row>
    <row r="26" spans="2:3" x14ac:dyDescent="0.35">
      <c r="B26" s="2">
        <v>46023</v>
      </c>
      <c r="C26" s="3">
        <v>3178</v>
      </c>
    </row>
    <row r="27" spans="2:3" x14ac:dyDescent="0.35">
      <c r="B27" s="2">
        <v>46054</v>
      </c>
      <c r="C27" s="3">
        <v>3993</v>
      </c>
    </row>
    <row r="28" spans="2:3" x14ac:dyDescent="0.35">
      <c r="B28" s="2">
        <v>46082</v>
      </c>
      <c r="C28" s="3">
        <v>2003</v>
      </c>
    </row>
    <row r="29" spans="2:3" x14ac:dyDescent="0.35">
      <c r="B29" s="2">
        <v>46113</v>
      </c>
      <c r="C29" s="3">
        <v>3478</v>
      </c>
    </row>
    <row r="30" spans="2:3" x14ac:dyDescent="0.35">
      <c r="B30" s="2">
        <v>46143</v>
      </c>
      <c r="C30" s="3">
        <v>2258</v>
      </c>
    </row>
    <row r="31" spans="2:3" x14ac:dyDescent="0.35">
      <c r="B31" s="2">
        <v>46174</v>
      </c>
      <c r="C31" s="3">
        <v>3479</v>
      </c>
    </row>
    <row r="32" spans="2:3" x14ac:dyDescent="0.35">
      <c r="B32" s="2">
        <v>46204</v>
      </c>
    </row>
    <row r="33" spans="2:2" x14ac:dyDescent="0.35">
      <c r="B33" s="2">
        <v>46235</v>
      </c>
    </row>
    <row r="34" spans="2:2" x14ac:dyDescent="0.35">
      <c r="B34" s="2">
        <v>46266</v>
      </c>
    </row>
    <row r="35" spans="2:2" x14ac:dyDescent="0.35">
      <c r="B35" s="2">
        <v>46296</v>
      </c>
    </row>
    <row r="36" spans="2:2" x14ac:dyDescent="0.35">
      <c r="B36" s="2">
        <v>46327</v>
      </c>
    </row>
    <row r="37" spans="2:2" x14ac:dyDescent="0.35">
      <c r="B37" s="2">
        <v>46357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Prognóza trendu v Exceli na 3 kliky | Tokopah.sk</dc:title>
  <dc:subject>Prognóza trendu v Exceli na 3 kliky</dc:subject>
  <dc:creator>Matúš Janiš, Tokopah.sk</dc:creator>
  <cp:keywords>Prognóza trendu v Exceli</cp:keywords>
  <dcterms:created xsi:type="dcterms:W3CDTF">2026-01-20T05:25:25Z</dcterms:created>
  <dcterms:modified xsi:type="dcterms:W3CDTF">2026-01-20T18:55:31Z</dcterms:modified>
  <cp:category>Excel</cp:category>
</cp:coreProperties>
</file>